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根据应发算实发（自动计税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<sst xmlns="http://schemas.openxmlformats.org/spreadsheetml/2006/main" count="26" uniqueCount="26">
  <si>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部门（单位）：  </t>
  </si>
  <si>
    <t>日期:20  年  月  日</t>
  </si>
  <si>
    <t>序号</t>
  </si>
  <si>
    <t>单位名称</t>
  </si>
  <si>
    <t>身份证号码</t>
  </si>
  <si>
    <t>姓名</t>
  </si>
  <si>
    <t>职称</t>
  </si>
  <si>
    <t>银行卡号</t>
  </si>
  <si>
    <t>手机号码</t>
  </si>
  <si>
    <t>应发金额
（含税收入）</t>
  </si>
  <si>
    <t>应纳税
所得额</t>
  </si>
  <si>
    <t>适应
税率</t>
  </si>
  <si>
    <t>速算
扣除数</t>
  </si>
  <si>
    <t>代扣个税</t>
  </si>
  <si>
    <t>实发金额
（不含税收入）</t>
  </si>
  <si>
    <t>合　计（   ）人</t>
  </si>
  <si>
    <t>应发金额合计：</t>
  </si>
  <si>
    <t>实发金额合计：</t>
  </si>
  <si>
    <t>说明</t>
  </si>
  <si>
    <t>审批人签名</t>
  </si>
  <si>
    <t>经办人签名及联系电话</t>
  </si>
  <si>
    <t>安徽医科大学校外人员（      ）费用发放及个人所得税代扣表</t>
  </si>
  <si>
    <t>开户行
（  银行  市  支行）</t>
  </si>
  <si>
    <t>经费项目名称:</t>
  </si>
  <si>
    <t>经费项目编号：</t>
  </si>
  <si>
    <t>1.根据国家税法要求，无论向个人支付所得是否超过800元，都应办理扣缴申报，请正确填写发放对象的姓名、身份证号和手机号等个人信息；
2.审批和报账金额以应发金额（含税收入）合计数为准。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</si>
</sst>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4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center"/>
      <protection/>
    </xf>
    <xf numFmtId="43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4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9" fillId="0" borderId="10" xfId="0" applyNumberFormat="1" applyFont="1" applyFill="1" applyBorder="1" applyAlignment="1" applyProtection="1">
      <alignment horizontal="center" vertical="center" shrinkToFit="1"/>
      <protection/>
    </xf>
    <xf numFmtId="179" fontId="49" fillId="6" borderId="10" xfId="0" applyNumberFormat="1" applyFont="1" applyFill="1" applyBorder="1" applyAlignment="1" applyProtection="1">
      <alignment horizontal="center" vertical="center" shrinkToFit="1"/>
      <protection/>
    </xf>
    <xf numFmtId="179" fontId="49" fillId="6" borderId="10" xfId="0" applyNumberFormat="1" applyFont="1" applyFill="1" applyBorder="1" applyAlignment="1" applyProtection="1">
      <alignment horizontal="center" vertical="center" wrapText="1"/>
      <protection/>
    </xf>
    <xf numFmtId="43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7" fillId="0" borderId="12" xfId="0" applyNumberFormat="1" applyFont="1" applyFill="1" applyBorder="1" applyAlignment="1" applyProtection="1">
      <alignment horizontal="center" vertical="center" wrapText="1"/>
      <protection/>
    </xf>
    <xf numFmtId="43" fontId="7" fillId="6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3" fontId="3" fillId="0" borderId="14" xfId="0" applyNumberFormat="1" applyFont="1" applyBorder="1" applyAlignment="1" applyProtection="1">
      <alignment horizontal="center" vertical="center"/>
      <protection locked="0"/>
    </xf>
    <xf numFmtId="43" fontId="3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I4" sqref="I4"/>
    </sheetView>
  </sheetViews>
  <sheetFormatPr defaultColWidth="8.75390625" defaultRowHeight="14.25"/>
  <cols>
    <col min="1" max="1" width="5.125" style="4" customWidth="1"/>
    <col min="2" max="2" width="17.125" style="4" customWidth="1"/>
    <col min="3" max="3" width="19.375" style="5" customWidth="1"/>
    <col min="4" max="4" width="12.125" style="4" customWidth="1"/>
    <col min="5" max="5" width="9.25390625" style="4" customWidth="1"/>
    <col min="6" max="6" width="21.125" style="5" customWidth="1"/>
    <col min="7" max="7" width="22.25390625" style="4" customWidth="1"/>
    <col min="8" max="8" width="15.625" style="5" customWidth="1"/>
    <col min="9" max="9" width="12.125" style="4" customWidth="1"/>
    <col min="10" max="10" width="12.125" style="4" hidden="1" customWidth="1"/>
    <col min="11" max="11" width="5.75390625" style="4" hidden="1" customWidth="1"/>
    <col min="12" max="12" width="6.625" style="4" hidden="1" customWidth="1"/>
    <col min="13" max="13" width="10.375" style="4" customWidth="1"/>
    <col min="14" max="14" width="12.875" style="4" customWidth="1"/>
    <col min="15" max="16384" width="8.75390625" style="4" customWidth="1"/>
  </cols>
  <sheetData>
    <row r="1" spans="1:14" s="1" customFormat="1" ht="39.7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43.5" customHeight="1">
      <c r="A2" s="30" t="s">
        <v>0</v>
      </c>
      <c r="B2" s="30"/>
      <c r="C2" s="30"/>
      <c r="D2" s="30" t="s">
        <v>23</v>
      </c>
      <c r="E2" s="30"/>
      <c r="F2" s="30"/>
      <c r="G2" s="30" t="s">
        <v>24</v>
      </c>
      <c r="H2" s="30"/>
      <c r="I2" s="30"/>
      <c r="J2" s="6"/>
      <c r="K2" s="6"/>
      <c r="L2" s="6"/>
      <c r="M2" s="30" t="s">
        <v>1</v>
      </c>
      <c r="N2" s="30"/>
    </row>
    <row r="3" spans="1:14" s="2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9" t="s">
        <v>22</v>
      </c>
      <c r="H3" s="8" t="s">
        <v>8</v>
      </c>
      <c r="I3" s="18" t="s">
        <v>9</v>
      </c>
      <c r="J3" s="7" t="s">
        <v>10</v>
      </c>
      <c r="K3" s="7" t="s">
        <v>11</v>
      </c>
      <c r="L3" s="7" t="s">
        <v>12</v>
      </c>
      <c r="M3" s="19" t="s">
        <v>13</v>
      </c>
      <c r="N3" s="20" t="s">
        <v>14</v>
      </c>
    </row>
    <row r="4" spans="1:14" ht="30" customHeight="1">
      <c r="A4" s="10">
        <v>1</v>
      </c>
      <c r="B4" s="11"/>
      <c r="C4" s="12"/>
      <c r="D4" s="13"/>
      <c r="E4" s="13"/>
      <c r="F4" s="14"/>
      <c r="G4" s="13"/>
      <c r="H4" s="14"/>
      <c r="I4" s="21"/>
      <c r="J4" s="22">
        <f>IF(I4&lt;=800,0,IF(I4&lt;=4000,I4-800,IF(I4&gt;4000,I4*0.8)))</f>
        <v>0</v>
      </c>
      <c r="K4" s="22">
        <f>IF(I4&lt;=800,0,IF(J4&lt;=20000,"20%",IF(J4&gt;50000,"40%","30%")))</f>
        <v>0</v>
      </c>
      <c r="L4" s="22">
        <f>IF(K4&lt;"21%",0,IF(K4="30%","2000",IF(K4="40%","7000")))</f>
        <v>0</v>
      </c>
      <c r="M4" s="23">
        <f>J4*K4-L4</f>
        <v>0</v>
      </c>
      <c r="N4" s="24">
        <f>IF(I4-M4&gt;0,I4-M4,"")</f>
      </c>
    </row>
    <row r="5" spans="1:14" ht="30" customHeight="1">
      <c r="A5" s="10">
        <v>2</v>
      </c>
      <c r="B5" s="11"/>
      <c r="C5" s="12"/>
      <c r="D5" s="13"/>
      <c r="E5" s="13"/>
      <c r="F5" s="14"/>
      <c r="G5" s="13"/>
      <c r="H5" s="14"/>
      <c r="I5" s="21"/>
      <c r="J5" s="22">
        <f aca="true" t="shared" si="0" ref="J5:J13">IF(I5&lt;=800,0,IF(I5&lt;=4000,I5-800,IF(I5&gt;4000,I5*0.8)))</f>
        <v>0</v>
      </c>
      <c r="K5" s="22">
        <f aca="true" t="shared" si="1" ref="K5:K13">IF(I5&lt;=800,0,IF(J5&lt;=20000,"20%",IF(J5&gt;50000,"40%","30%")))</f>
        <v>0</v>
      </c>
      <c r="L5" s="22">
        <f aca="true" t="shared" si="2" ref="L5:L13">IF(K5&lt;"21%",0,IF(K5="30%","2000",IF(K5="40%","7000")))</f>
        <v>0</v>
      </c>
      <c r="M5" s="23">
        <f>J5*K5-L5</f>
        <v>0</v>
      </c>
      <c r="N5" s="24">
        <f>IF(I5-M5&gt;0,I5-M5,"")</f>
      </c>
    </row>
    <row r="6" spans="1:14" ht="30" customHeight="1">
      <c r="A6" s="10">
        <v>3</v>
      </c>
      <c r="B6" s="11"/>
      <c r="C6" s="12"/>
      <c r="D6" s="13"/>
      <c r="E6" s="13"/>
      <c r="F6" s="14"/>
      <c r="G6" s="13"/>
      <c r="H6" s="14"/>
      <c r="I6" s="21"/>
      <c r="J6" s="22">
        <f t="shared" si="0"/>
        <v>0</v>
      </c>
      <c r="K6" s="22">
        <f t="shared" si="1"/>
        <v>0</v>
      </c>
      <c r="L6" s="22">
        <f t="shared" si="2"/>
        <v>0</v>
      </c>
      <c r="M6" s="23">
        <f aca="true" t="shared" si="3" ref="M6:M13">J6*K6-L6</f>
        <v>0</v>
      </c>
      <c r="N6" s="24">
        <f aca="true" t="shared" si="4" ref="N6:N13">IF(I6-M6&gt;0,I6-M6,"")</f>
      </c>
    </row>
    <row r="7" spans="1:14" ht="30" customHeight="1">
      <c r="A7" s="10">
        <v>4</v>
      </c>
      <c r="B7" s="11"/>
      <c r="C7" s="12"/>
      <c r="D7" s="13"/>
      <c r="E7" s="13"/>
      <c r="F7" s="14"/>
      <c r="G7" s="13"/>
      <c r="H7" s="14"/>
      <c r="I7" s="21"/>
      <c r="J7" s="22">
        <f t="shared" si="0"/>
        <v>0</v>
      </c>
      <c r="K7" s="22">
        <f t="shared" si="1"/>
        <v>0</v>
      </c>
      <c r="L7" s="22">
        <f t="shared" si="2"/>
        <v>0</v>
      </c>
      <c r="M7" s="23">
        <f t="shared" si="3"/>
        <v>0</v>
      </c>
      <c r="N7" s="24">
        <f t="shared" si="4"/>
      </c>
    </row>
    <row r="8" spans="1:14" ht="30" customHeight="1">
      <c r="A8" s="10">
        <v>5</v>
      </c>
      <c r="B8" s="11"/>
      <c r="C8" s="12"/>
      <c r="D8" s="13"/>
      <c r="E8" s="13"/>
      <c r="F8" s="14"/>
      <c r="G8" s="13"/>
      <c r="H8" s="14"/>
      <c r="I8" s="21"/>
      <c r="J8" s="22">
        <f t="shared" si="0"/>
        <v>0</v>
      </c>
      <c r="K8" s="22">
        <f t="shared" si="1"/>
        <v>0</v>
      </c>
      <c r="L8" s="22">
        <f t="shared" si="2"/>
        <v>0</v>
      </c>
      <c r="M8" s="23">
        <f t="shared" si="3"/>
        <v>0</v>
      </c>
      <c r="N8" s="24">
        <f t="shared" si="4"/>
      </c>
    </row>
    <row r="9" spans="1:14" ht="30" customHeight="1">
      <c r="A9" s="10">
        <v>6</v>
      </c>
      <c r="B9" s="11"/>
      <c r="C9" s="12"/>
      <c r="D9" s="13"/>
      <c r="E9" s="13"/>
      <c r="F9" s="14"/>
      <c r="G9" s="13"/>
      <c r="H9" s="14"/>
      <c r="I9" s="21"/>
      <c r="J9" s="22">
        <f t="shared" si="0"/>
        <v>0</v>
      </c>
      <c r="K9" s="22">
        <f t="shared" si="1"/>
        <v>0</v>
      </c>
      <c r="L9" s="22">
        <f t="shared" si="2"/>
        <v>0</v>
      </c>
      <c r="M9" s="23">
        <f t="shared" si="3"/>
        <v>0</v>
      </c>
      <c r="N9" s="24">
        <f t="shared" si="4"/>
      </c>
    </row>
    <row r="10" spans="1:14" ht="30" customHeight="1">
      <c r="A10" s="10">
        <v>7</v>
      </c>
      <c r="B10" s="11"/>
      <c r="C10" s="12"/>
      <c r="D10" s="13"/>
      <c r="E10" s="13"/>
      <c r="F10" s="14"/>
      <c r="G10" s="13"/>
      <c r="H10" s="14"/>
      <c r="I10" s="25"/>
      <c r="J10" s="22">
        <f t="shared" si="0"/>
        <v>0</v>
      </c>
      <c r="K10" s="22">
        <f t="shared" si="1"/>
        <v>0</v>
      </c>
      <c r="L10" s="22">
        <f t="shared" si="2"/>
        <v>0</v>
      </c>
      <c r="M10" s="23">
        <f t="shared" si="3"/>
        <v>0</v>
      </c>
      <c r="N10" s="24">
        <f t="shared" si="4"/>
      </c>
    </row>
    <row r="11" spans="1:14" ht="30" customHeight="1">
      <c r="A11" s="10">
        <v>8</v>
      </c>
      <c r="B11" s="11"/>
      <c r="C11" s="12"/>
      <c r="D11" s="13"/>
      <c r="E11" s="13"/>
      <c r="F11" s="14"/>
      <c r="G11" s="13"/>
      <c r="H11" s="14"/>
      <c r="I11" s="25"/>
      <c r="J11" s="22">
        <f t="shared" si="0"/>
        <v>0</v>
      </c>
      <c r="K11" s="22">
        <f t="shared" si="1"/>
        <v>0</v>
      </c>
      <c r="L11" s="22">
        <f t="shared" si="2"/>
        <v>0</v>
      </c>
      <c r="M11" s="23">
        <f t="shared" si="3"/>
        <v>0</v>
      </c>
      <c r="N11" s="24">
        <f t="shared" si="4"/>
      </c>
    </row>
    <row r="12" spans="1:14" ht="30" customHeight="1">
      <c r="A12" s="10">
        <v>9</v>
      </c>
      <c r="B12" s="11"/>
      <c r="C12" s="12"/>
      <c r="D12" s="13"/>
      <c r="E12" s="13"/>
      <c r="F12" s="14"/>
      <c r="G12" s="13"/>
      <c r="H12" s="14"/>
      <c r="I12" s="25"/>
      <c r="J12" s="22">
        <f t="shared" si="0"/>
        <v>0</v>
      </c>
      <c r="K12" s="22">
        <f t="shared" si="1"/>
        <v>0</v>
      </c>
      <c r="L12" s="22">
        <f t="shared" si="2"/>
        <v>0</v>
      </c>
      <c r="M12" s="23">
        <f t="shared" si="3"/>
        <v>0</v>
      </c>
      <c r="N12" s="24">
        <f t="shared" si="4"/>
      </c>
    </row>
    <row r="13" spans="1:14" ht="30" customHeight="1">
      <c r="A13" s="10">
        <v>10</v>
      </c>
      <c r="B13" s="11"/>
      <c r="C13" s="12"/>
      <c r="D13" s="13"/>
      <c r="E13" s="13"/>
      <c r="F13" s="14"/>
      <c r="G13" s="13"/>
      <c r="H13" s="14"/>
      <c r="I13" s="25"/>
      <c r="J13" s="22">
        <f t="shared" si="0"/>
        <v>0</v>
      </c>
      <c r="K13" s="22">
        <f t="shared" si="1"/>
        <v>0</v>
      </c>
      <c r="L13" s="22">
        <f t="shared" si="2"/>
        <v>0</v>
      </c>
      <c r="M13" s="23">
        <f t="shared" si="3"/>
        <v>0</v>
      </c>
      <c r="N13" s="24">
        <f t="shared" si="4"/>
      </c>
    </row>
    <row r="14" spans="1:14" s="2" customFormat="1" ht="30" customHeight="1">
      <c r="A14" s="31" t="s">
        <v>15</v>
      </c>
      <c r="B14" s="32"/>
      <c r="C14" s="32"/>
      <c r="D14" s="32"/>
      <c r="E14" s="32"/>
      <c r="F14" s="32"/>
      <c r="G14" s="32"/>
      <c r="H14" s="33"/>
      <c r="I14" s="26">
        <f>ROUND(SUM(I4:I13),2)</f>
        <v>0</v>
      </c>
      <c r="J14" s="27">
        <f>SUM(J4:J13)</f>
        <v>0</v>
      </c>
      <c r="K14" s="27">
        <f>SUM(K4:K13)</f>
        <v>0</v>
      </c>
      <c r="L14" s="27">
        <f>SUM(L4:L13)</f>
        <v>0</v>
      </c>
      <c r="M14" s="27">
        <f>SUM(M4:M13)</f>
        <v>0</v>
      </c>
      <c r="N14" s="27">
        <f>ROUND(SUM(N4:N13),2)</f>
        <v>0</v>
      </c>
    </row>
    <row r="15" spans="1:14" s="3" customFormat="1" ht="43.5" customHeight="1">
      <c r="A15" s="34" t="s">
        <v>16</v>
      </c>
      <c r="B15" s="34"/>
      <c r="C15" s="35" t="str">
        <f>IF((I14-INT(I14))=0,TEXT(I14,"[dbnum2]")&amp;"元整",IF(INT(I14*10)-I14*10=0,TEXT(INT(I14),"[dbnum2]")&amp;"元"&amp;TEXT((INT(I14*10)-INT(I14)*10),"[dbnum2]")&amp;"角整",TEXT(INT(I14),"[dbnum2]")&amp;"元"&amp;IF(INT(I14*10)-INT(I14)*10=0,"零",TEXT(INT(I14*10)-INT(I14)*10,"[dbnum2]")&amp;"角")&amp;TEXT(RIGHT(I14,1),"[dbnum2]")&amp;"分"))</f>
        <v>零元整</v>
      </c>
      <c r="D15" s="35"/>
      <c r="E15" s="35"/>
      <c r="F15" s="35"/>
      <c r="G15" s="15" t="s">
        <v>17</v>
      </c>
      <c r="H15" s="16" t="str">
        <f>N14&amp;"元"</f>
        <v>0元</v>
      </c>
      <c r="I15" s="40" t="str">
        <f>IF((N14-INT(N14))=0,TEXT(N14,"[dbnum2]")&amp;"元整",IF(INT(N14*10)-N14*10=0,TEXT(INT(N14),"[dbnum2]")&amp;"元"&amp;TEXT((INT(N14*10)-INT(N14)*10),"[dbnum2]")&amp;"角整",TEXT(INT(N14),"[dbnum2]")&amp;"元"&amp;IF(INT(N14*10)-INT(N14)*10=0,"零",TEXT(INT(N14*10)-INT(N14)*10,"[dbnum2]")&amp;"角")&amp;TEXT(RIGHT(N14,1),"[dbnum2]")&amp;"分"))</f>
        <v>零元整</v>
      </c>
      <c r="J15" s="40"/>
      <c r="K15" s="40"/>
      <c r="L15" s="40"/>
      <c r="M15" s="40"/>
      <c r="N15" s="41"/>
    </row>
    <row r="16" spans="1:14" s="3" customFormat="1" ht="46.5" customHeight="1">
      <c r="A16" s="17" t="s">
        <v>18</v>
      </c>
      <c r="B16" s="36" t="s">
        <v>25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s="3" customFormat="1" ht="27" customHeight="1">
      <c r="A17" s="42" t="s">
        <v>19</v>
      </c>
      <c r="B17" s="43"/>
      <c r="C17" s="43"/>
      <c r="D17" s="43"/>
      <c r="E17" s="43"/>
      <c r="F17" s="43"/>
      <c r="G17" s="43"/>
      <c r="H17" s="39" t="s">
        <v>20</v>
      </c>
      <c r="I17" s="39"/>
      <c r="J17" s="39"/>
      <c r="K17" s="39"/>
      <c r="L17" s="39"/>
      <c r="M17" s="39"/>
      <c r="N17" s="39"/>
    </row>
    <row r="18" spans="1:14" ht="48" customHeight="1">
      <c r="A18" s="34"/>
      <c r="B18" s="34"/>
      <c r="C18" s="34"/>
      <c r="D18" s="34"/>
      <c r="E18" s="34"/>
      <c r="F18" s="34"/>
      <c r="G18" s="31"/>
      <c r="H18" s="34"/>
      <c r="I18" s="34"/>
      <c r="J18" s="34"/>
      <c r="K18" s="34"/>
      <c r="L18" s="34"/>
      <c r="M18" s="34"/>
      <c r="N18" s="34"/>
    </row>
    <row r="23" spans="9:14" ht="14.25">
      <c r="I23" s="28"/>
      <c r="J23" s="28"/>
      <c r="K23" s="28"/>
      <c r="L23" s="28"/>
      <c r="M23" s="28"/>
      <c r="N23" s="28"/>
    </row>
  </sheetData>
  <sheetProtection selectLockedCells="1" selectUnlockedCells="1"/>
  <mergeCells count="14">
    <mergeCell ref="A18:G18"/>
    <mergeCell ref="H18:N18"/>
    <mergeCell ref="A15:B15"/>
    <mergeCell ref="C15:F15"/>
    <mergeCell ref="I15:N15"/>
    <mergeCell ref="B16:N16"/>
    <mergeCell ref="A17:G17"/>
    <mergeCell ref="H17:N17"/>
    <mergeCell ref="A1:N1"/>
    <mergeCell ref="A2:C2"/>
    <mergeCell ref="D2:F2"/>
    <mergeCell ref="G2:I2"/>
    <mergeCell ref="M2:N2"/>
    <mergeCell ref="A14:H14"/>
  </mergeCells>
  <printOptions/>
  <pageMargins left="0.3145833333333333" right="0" top="0.2" bottom="0.04" header="0.2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吴文强</dc:creator>
  <cp:keywords/>
  <dc:description/>
  <cp:lastModifiedBy>xb21cn</cp:lastModifiedBy>
  <cp:lastPrinted>2022-01-14T01:15:21Z</cp:lastPrinted>
  <dcterms:created xsi:type="dcterms:W3CDTF">2012-11-01T00:27:35Z</dcterms:created>
  <dcterms:modified xsi:type="dcterms:W3CDTF">2024-04-18T01:49:26Z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C4AFD809CBC643A58663C7662C0893C6</vt:lpwstr>
  </property>
</Properties>
</file>